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vnd.openxmlformats-officedocument.extended-properties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customXml/item1.xml" ContentType="application/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2.xml" ContentType="application/xml"/>
  <Override PartName="/customXml/item3.xml" ContentType="application/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pha\Desktop\BUDGET DOCUMENT-UEDA\"/>
    </mc:Choice>
  </mc:AlternateContent>
  <bookViews>
    <workbookView xWindow="0" yWindow="0" windowWidth="25125" windowHeight="13290"/>
  </bookViews>
  <sheets>
    <sheet name=" UEDA ANNUAL BUDG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B49" i="1"/>
  <c r="B41" i="1"/>
  <c r="L6" i="1" l="1"/>
  <c r="I6" i="1"/>
  <c r="F6" i="1"/>
  <c r="E7" i="1"/>
  <c r="E4" i="1" s="1"/>
  <c r="F31" i="1"/>
  <c r="F30" i="1"/>
  <c r="F29" i="1"/>
  <c r="F4" i="1" l="1"/>
  <c r="Q10" i="1" l="1"/>
  <c r="P10" i="1"/>
  <c r="O10" i="1"/>
  <c r="N10" i="1"/>
  <c r="M10" i="1"/>
  <c r="K10" i="1"/>
  <c r="J10" i="1"/>
  <c r="I10" i="1"/>
  <c r="I8" i="1" s="1"/>
  <c r="H10" i="1"/>
  <c r="G10" i="1"/>
  <c r="Q34" i="1"/>
  <c r="P34" i="1"/>
  <c r="O34" i="1"/>
  <c r="N34" i="1"/>
  <c r="M34" i="1"/>
  <c r="L34" i="1"/>
  <c r="K34" i="1"/>
  <c r="J34" i="1"/>
  <c r="I34" i="1"/>
  <c r="H34" i="1"/>
  <c r="G34" i="1"/>
  <c r="E34" i="1"/>
  <c r="F21" i="1"/>
  <c r="F37" i="1"/>
  <c r="O8" i="1" l="1"/>
  <c r="H8" i="1"/>
  <c r="M8" i="1"/>
  <c r="Q8" i="1"/>
  <c r="N8" i="1"/>
  <c r="J8" i="1"/>
  <c r="G8" i="1"/>
  <c r="K8" i="1"/>
  <c r="P8" i="1"/>
  <c r="F25" i="1" l="1"/>
  <c r="F24" i="1"/>
  <c r="F23" i="1"/>
  <c r="F32" i="1"/>
  <c r="F36" i="1"/>
  <c r="F35" i="1"/>
  <c r="F28" i="1"/>
  <c r="F27" i="1"/>
  <c r="F14" i="1"/>
  <c r="F13" i="1"/>
  <c r="F12" i="1"/>
  <c r="F11" i="1"/>
  <c r="E22" i="1"/>
  <c r="E17" i="1"/>
  <c r="E15" i="1"/>
  <c r="F22" i="1" l="1"/>
  <c r="F10" i="1" s="1"/>
  <c r="E10" i="1"/>
  <c r="E8" i="1" s="1"/>
  <c r="E39" i="1" s="1"/>
  <c r="F39" i="1" s="1"/>
  <c r="F34" i="1"/>
  <c r="F8" i="1" l="1"/>
  <c r="L10" i="1" l="1"/>
  <c r="L8" i="1" s="1"/>
</calcChain>
</file>

<file path=xl/sharedStrings.xml><?xml version="1.0" encoding="utf-8"?>
<sst xmlns="http://schemas.openxmlformats.org/spreadsheetml/2006/main" count="68" uniqueCount="61">
  <si>
    <t>UTHUKELA ECONOMIC DEVELOPMENT AGENCY</t>
  </si>
  <si>
    <t>JUL</t>
  </si>
  <si>
    <t>AUG</t>
  </si>
  <si>
    <t>SEPT</t>
  </si>
  <si>
    <t>OCT</t>
  </si>
  <si>
    <t>NOV</t>
  </si>
  <si>
    <t>DEC</t>
  </si>
  <si>
    <t>JAN</t>
  </si>
  <si>
    <t>FEB</t>
  </si>
  <si>
    <t>MARCH</t>
  </si>
  <si>
    <t>APR</t>
  </si>
  <si>
    <t>MAY</t>
  </si>
  <si>
    <t>JUNE</t>
  </si>
  <si>
    <t>TOTAL</t>
  </si>
  <si>
    <t>EMPLOYEE RELATED COSTS</t>
  </si>
  <si>
    <t>BANK CHARGES</t>
  </si>
  <si>
    <t>PRINTING AND STATIONERY</t>
  </si>
  <si>
    <t>REPAIRS &amp; MAINTENANCE</t>
  </si>
  <si>
    <t>RENTAL EXPENSES</t>
  </si>
  <si>
    <t>CLEANING MATERIAL</t>
  </si>
  <si>
    <t>CONSUMABLES</t>
  </si>
  <si>
    <t>CAPACITY BUILDING &amp; TRAINING</t>
  </si>
  <si>
    <t>SUSBSISTENCE &amp; TRAVELLING EXPENSES</t>
  </si>
  <si>
    <t>TRAVEL - LOCAL &amp; MARKETING</t>
  </si>
  <si>
    <r>
      <t xml:space="preserve">TRAVEL 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 xml:space="preserve"> INTERNATIONAL &amp; MARKETING</t>
    </r>
  </si>
  <si>
    <t>CONFERENCES &amp; SEMINARS</t>
  </si>
  <si>
    <t>INSURANCE EXPENSES</t>
  </si>
  <si>
    <t>ADVERTISEMENT &amp; MARKETING</t>
  </si>
  <si>
    <t xml:space="preserve">BOARD ALLOWANCES </t>
  </si>
  <si>
    <t xml:space="preserve">BOARD EMOLUMENTS </t>
  </si>
  <si>
    <t>REVENUE AND RECEIPTS</t>
  </si>
  <si>
    <t>TELEPHONE/CELLPHONES AND FAX</t>
  </si>
  <si>
    <t>SITTING</t>
  </si>
  <si>
    <t>FEES P/A</t>
  </si>
  <si>
    <t>SURPLUS/DEFICIT</t>
  </si>
  <si>
    <t>TRANSFERS FROM UTHUKELA MUNICIPALITIES-REVENUE SOURCES</t>
  </si>
  <si>
    <t>FIRST SIX MONTHS</t>
  </si>
  <si>
    <t>IT EXPENSES-SOFWARE</t>
  </si>
  <si>
    <t>COMPUTER EXPENSES-HARDWARE</t>
  </si>
  <si>
    <t>CAPITAL EXPENDITURE</t>
  </si>
  <si>
    <t>OFFICE FURNITURE EQUIPMENT</t>
  </si>
  <si>
    <t>TOTAL EXPENSES</t>
  </si>
  <si>
    <t>OPERATING EXPENDITURE</t>
  </si>
  <si>
    <t>WATER &amp; LIGHTS</t>
  </si>
  <si>
    <t>EXPECTED TRANSFER</t>
  </si>
  <si>
    <t>FUEL &amp; OIL</t>
  </si>
  <si>
    <t>VEHICLE LICENCING &amp; REGISTRATION</t>
  </si>
  <si>
    <t>OTHER INCOME-INTEREST ON INVESTMENTS</t>
  </si>
  <si>
    <t>VEHICLE EXPENSES</t>
  </si>
  <si>
    <t>RESERVES</t>
  </si>
  <si>
    <t>DRAFT ANNUAL BUDGET 2020/2021</t>
  </si>
  <si>
    <t>LAST SIX MONTHS</t>
  </si>
  <si>
    <t>CLEANER</t>
  </si>
  <si>
    <t>RECEPT.</t>
  </si>
  <si>
    <t>BOARD SECRETARY</t>
  </si>
  <si>
    <t>EXP 2 YEARS, LLB/Registered as Chartered Secretaries</t>
  </si>
  <si>
    <t>Graduate with a Degree/ND in Finance/Accounting/Marketing</t>
  </si>
  <si>
    <t>Graduate with a Degree/ND in Agriculture</t>
  </si>
  <si>
    <t>INTERN</t>
  </si>
  <si>
    <t>CEO</t>
  </si>
  <si>
    <t>DEPRECIATION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</si>
</sst>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1" xfId="0" applyFont="1" applyBorder="1"/>
    <xf numFmtId="43" fontId="0" fillId="0" borderId="1" xfId="1" applyFont="1" applyBorder="1"/>
    <xf numFmtId="43" fontId="2" fillId="0" borderId="3" xfId="1" applyFont="1" applyBorder="1"/>
    <xf numFmtId="0" fontId="2" fillId="0" borderId="3" xfId="0" applyFont="1" applyBorder="1"/>
    <xf numFmtId="0" fontId="0" fillId="0" borderId="4" xfId="0" applyBorder="1"/>
    <xf numFmtId="0" fontId="0" fillId="0" borderId="5" xfId="0" applyBorder="1"/>
    <xf numFmtId="43" fontId="0" fillId="0" borderId="0" xfId="0" applyNumberFormat="1"/>
    <xf numFmtId="43" fontId="0" fillId="2" borderId="1" xfId="1" applyFont="1" applyFill="1" applyBorder="1"/>
    <xf numFmtId="43" fontId="2" fillId="0" borderId="0" xfId="1" applyFont="1" applyBorder="1"/>
    <xf numFmtId="43" fontId="2" fillId="0" borderId="0" xfId="0" applyNumberFormat="1" applyFont="1"/>
    <xf numFmtId="0" fontId="2" fillId="0" borderId="0" xfId="0" applyFont="1" applyBorder="1"/>
    <xf numFmtId="0" fontId="0" fillId="0" borderId="0" xfId="0" applyBorder="1"/>
    <xf numFmtId="43" fontId="2" fillId="0" borderId="1" xfId="1" applyFont="1" applyBorder="1"/>
    <xf numFmtId="43" fontId="2" fillId="0" borderId="2" xfId="0" applyNumberFormat="1" applyFont="1" applyBorder="1"/>
    <xf numFmtId="43" fontId="2" fillId="0" borderId="3" xfId="1" applyFont="1" applyBorder="1" applyAlignment="1">
      <alignment vertical="center"/>
    </xf>
    <xf numFmtId="0" fontId="3" fillId="0" borderId="0" xfId="0" applyFont="1"/>
    <xf numFmtId="43" fontId="2" fillId="0" borderId="0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3" fontId="2" fillId="0" borderId="3" xfId="1" applyFont="1" applyBorder="1" applyAlignment="1">
      <alignment horizontal="center" wrapText="1"/>
    </xf>
    <xf numFmtId="43" fontId="2" fillId="0" borderId="4" xfId="1" applyFont="1" applyBorder="1" applyAlignment="1">
      <alignment horizontal="center" wrapText="1"/>
    </xf>
    <xf numFmtId="43" fontId="2" fillId="0" borderId="5" xfId="1" applyFont="1" applyBorder="1" applyAlignment="1">
      <alignment horizontal="center" wrapText="1"/>
    </xf>
    <xf numFmtId="43" fontId="2" fillId="0" borderId="1" xfId="1" applyFont="1" applyBorder="1" applyAlignment="1">
      <alignment horizontal="center"/>
    </xf>
    <xf numFmtId="43" fontId="2" fillId="0" borderId="1" xfId="1" applyFont="1" applyBorder="1" applyAlignment="1">
      <alignment horizontal="center" wrapText="1"/>
    </xf>
    <xf numFmtId="43" fontId="0" fillId="0" borderId="0" xfId="1" applyFont="1"/>
    <xf numFmtId="43" fontId="0" fillId="0" borderId="2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abSelected="1" topLeftCell="A4" zoomScale="98" zoomScaleNormal="98" workbookViewId="0">
      <selection activeCell="A16" sqref="A16"/>
    </sheetView>
  </sheetViews>
  <sheetFormatPr defaultRowHeight="15" x14ac:dyDescent="0.25"/>
  <cols>
    <col min="1" max="1" width="11" customWidth="1"/>
    <col min="2" max="2" width="13.28515625" bestFit="1" customWidth="1"/>
    <col min="3" max="3" width="13.85546875" customWidth="1"/>
    <col min="4" max="4" width="25.85546875" customWidth="1"/>
    <col min="5" max="5" width="16.85546875" customWidth="1"/>
    <col min="6" max="6" width="13.28515625" bestFit="1" customWidth="1"/>
    <col min="7" max="7" width="12" bestFit="1" customWidth="1"/>
    <col min="8" max="8" width="13.5703125" customWidth="1"/>
    <col min="9" max="9" width="12.85546875" customWidth="1"/>
    <col min="10" max="10" width="14.42578125" customWidth="1"/>
    <col min="11" max="11" width="13" customWidth="1"/>
    <col min="12" max="12" width="13.28515625" customWidth="1"/>
    <col min="13" max="13" width="13.7109375" customWidth="1"/>
    <col min="14" max="14" width="14.42578125" customWidth="1"/>
    <col min="15" max="15" width="12.85546875" customWidth="1"/>
    <col min="16" max="16" width="12.28515625" customWidth="1"/>
    <col min="17" max="17" width="13.28515625" customWidth="1"/>
  </cols>
  <sheetData>
    <row r="1" spans="1:17" x14ac:dyDescent="0.25">
      <c r="A1" s="1" t="s">
        <v>0</v>
      </c>
    </row>
    <row r="2" spans="1:17" x14ac:dyDescent="0.25">
      <c r="A2" s="1" t="s">
        <v>50</v>
      </c>
      <c r="F2" s="22" t="s">
        <v>36</v>
      </c>
      <c r="G2" s="20"/>
      <c r="H2" s="20"/>
      <c r="I2" s="20"/>
      <c r="J2" s="20"/>
      <c r="K2" s="21"/>
      <c r="L2" s="20" t="s">
        <v>51</v>
      </c>
      <c r="M2" s="20"/>
      <c r="N2" s="20"/>
      <c r="O2" s="20"/>
      <c r="P2" s="20"/>
      <c r="Q2" s="21"/>
    </row>
    <row r="3" spans="1:17" x14ac:dyDescent="0.25">
      <c r="E3" s="2" t="s">
        <v>13</v>
      </c>
      <c r="F3" s="2" t="s">
        <v>1</v>
      </c>
      <c r="G3" s="2" t="s">
        <v>2</v>
      </c>
      <c r="H3" s="2" t="s">
        <v>3</v>
      </c>
      <c r="I3" s="2" t="s">
        <v>4</v>
      </c>
      <c r="J3" s="2" t="s">
        <v>5</v>
      </c>
      <c r="K3" s="2" t="s">
        <v>6</v>
      </c>
      <c r="L3" s="2" t="s">
        <v>7</v>
      </c>
      <c r="M3" s="2" t="s">
        <v>8</v>
      </c>
      <c r="N3" s="2" t="s">
        <v>9</v>
      </c>
      <c r="O3" s="2" t="s">
        <v>10</v>
      </c>
      <c r="P3" s="2" t="s">
        <v>11</v>
      </c>
      <c r="Q3" s="2" t="s">
        <v>12</v>
      </c>
    </row>
    <row r="4" spans="1:17" x14ac:dyDescent="0.25">
      <c r="A4" s="1" t="s">
        <v>30</v>
      </c>
      <c r="E4" s="4">
        <f>E6+E7</f>
        <v>7460000</v>
      </c>
      <c r="F4" s="16">
        <f>E4/12</f>
        <v>621666.66666666663</v>
      </c>
      <c r="G4" s="16">
        <v>616666.67000000004</v>
      </c>
      <c r="H4" s="16">
        <v>616666.67000000004</v>
      </c>
      <c r="I4" s="16">
        <v>616666.67000000004</v>
      </c>
      <c r="J4" s="16">
        <v>616666.67000000004</v>
      </c>
      <c r="K4" s="19">
        <v>616666.65</v>
      </c>
      <c r="L4" s="2">
        <v>616666.65</v>
      </c>
      <c r="M4" s="2">
        <v>616666.67000000004</v>
      </c>
      <c r="N4" s="2">
        <v>616666.67000000004</v>
      </c>
      <c r="O4" s="2">
        <v>616666.67000000004</v>
      </c>
      <c r="P4" s="2">
        <v>616666.67000000004</v>
      </c>
      <c r="Q4" s="2">
        <v>616666.67000000004</v>
      </c>
    </row>
    <row r="5" spans="1:17" x14ac:dyDescent="0.25">
      <c r="A5" s="1"/>
      <c r="E5" s="10"/>
      <c r="F5" s="10" t="s">
        <v>44</v>
      </c>
      <c r="G5" s="18"/>
      <c r="H5" s="18"/>
      <c r="I5" s="18"/>
      <c r="J5" s="10" t="s">
        <v>44</v>
      </c>
      <c r="K5" s="18"/>
      <c r="L5" s="12"/>
      <c r="M5" s="12"/>
      <c r="N5" s="10" t="s">
        <v>44</v>
      </c>
      <c r="O5" s="12"/>
      <c r="P5" s="12"/>
      <c r="Q5" s="12"/>
    </row>
    <row r="6" spans="1:17" x14ac:dyDescent="0.25">
      <c r="A6" t="s">
        <v>35</v>
      </c>
      <c r="E6" s="3">
        <v>7400000</v>
      </c>
      <c r="F6" s="23">
        <f>E6/3</f>
        <v>2466666.6666666665</v>
      </c>
      <c r="G6" s="24"/>
      <c r="H6" s="25"/>
      <c r="I6" s="26">
        <f>E6/3</f>
        <v>2466666.6666666665</v>
      </c>
      <c r="J6" s="26"/>
      <c r="K6" s="26"/>
      <c r="L6" s="27">
        <f>E6/3</f>
        <v>2466666.6666666665</v>
      </c>
      <c r="M6" s="27"/>
      <c r="N6" s="27"/>
      <c r="O6" s="27"/>
      <c r="P6" s="27"/>
      <c r="Q6" s="27"/>
    </row>
    <row r="7" spans="1:17" x14ac:dyDescent="0.25">
      <c r="A7" s="17" t="s">
        <v>47</v>
      </c>
      <c r="E7" s="3">
        <f>SUM(F7:Q7)</f>
        <v>60000</v>
      </c>
      <c r="F7" s="3">
        <v>5000</v>
      </c>
      <c r="G7" s="3">
        <v>5000</v>
      </c>
      <c r="H7" s="3">
        <v>5000</v>
      </c>
      <c r="I7" s="3">
        <v>5000</v>
      </c>
      <c r="J7" s="3">
        <v>5000</v>
      </c>
      <c r="K7" s="3">
        <v>5000</v>
      </c>
      <c r="L7" s="3">
        <v>5000</v>
      </c>
      <c r="M7" s="3">
        <v>5000</v>
      </c>
      <c r="N7" s="3">
        <v>5000</v>
      </c>
      <c r="O7" s="3">
        <v>5000</v>
      </c>
      <c r="P7" s="3">
        <v>5000</v>
      </c>
      <c r="Q7" s="3">
        <v>5000</v>
      </c>
    </row>
    <row r="8" spans="1:17" x14ac:dyDescent="0.25">
      <c r="A8" s="5" t="s">
        <v>41</v>
      </c>
      <c r="B8" s="6"/>
      <c r="C8" s="6"/>
      <c r="D8" s="7"/>
      <c r="E8" s="14">
        <f t="shared" ref="E8:Q8" si="0">E10+E34</f>
        <v>7400000</v>
      </c>
      <c r="F8" s="14">
        <f t="shared" si="0"/>
        <v>625610.27500000002</v>
      </c>
      <c r="G8" s="14">
        <f t="shared" si="0"/>
        <v>625610.27</v>
      </c>
      <c r="H8" s="14">
        <f t="shared" si="0"/>
        <v>625610.27</v>
      </c>
      <c r="I8" s="14">
        <f t="shared" si="0"/>
        <v>625610.27</v>
      </c>
      <c r="J8" s="14">
        <f t="shared" si="0"/>
        <v>625610.27</v>
      </c>
      <c r="K8" s="14">
        <f t="shared" si="0"/>
        <v>625610.27</v>
      </c>
      <c r="L8" s="14">
        <f t="shared" si="0"/>
        <v>625610.27</v>
      </c>
      <c r="M8" s="14">
        <f t="shared" si="0"/>
        <v>625610.27</v>
      </c>
      <c r="N8" s="14">
        <f t="shared" si="0"/>
        <v>625610.27</v>
      </c>
      <c r="O8" s="14">
        <f t="shared" si="0"/>
        <v>625610.27</v>
      </c>
      <c r="P8" s="14">
        <f t="shared" si="0"/>
        <v>625610.27</v>
      </c>
      <c r="Q8" s="14">
        <f t="shared" si="0"/>
        <v>625610.27</v>
      </c>
    </row>
    <row r="9" spans="1:17" x14ac:dyDescent="0.25">
      <c r="A9" s="12"/>
      <c r="B9" s="13"/>
      <c r="C9" s="13"/>
      <c r="D9" s="13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x14ac:dyDescent="0.25">
      <c r="A10" s="12" t="s">
        <v>42</v>
      </c>
      <c r="B10" s="13"/>
      <c r="C10" s="13"/>
      <c r="D10" s="13"/>
      <c r="E10" s="10">
        <f t="shared" ref="E10:Q10" si="1">SUM(E11:E32)</f>
        <v>6530000</v>
      </c>
      <c r="F10" s="10">
        <f t="shared" si="1"/>
        <v>553110.27500000002</v>
      </c>
      <c r="G10" s="10">
        <f t="shared" si="1"/>
        <v>553110.27</v>
      </c>
      <c r="H10" s="10">
        <f t="shared" si="1"/>
        <v>553110.27</v>
      </c>
      <c r="I10" s="10">
        <f t="shared" si="1"/>
        <v>553110.27</v>
      </c>
      <c r="J10" s="10">
        <f t="shared" si="1"/>
        <v>553110.27</v>
      </c>
      <c r="K10" s="10">
        <f t="shared" si="1"/>
        <v>553110.27</v>
      </c>
      <c r="L10" s="10">
        <f t="shared" si="1"/>
        <v>553110.27</v>
      </c>
      <c r="M10" s="10">
        <f t="shared" si="1"/>
        <v>553110.27</v>
      </c>
      <c r="N10" s="10">
        <f t="shared" si="1"/>
        <v>553110.27</v>
      </c>
      <c r="O10" s="10">
        <f t="shared" si="1"/>
        <v>553110.27</v>
      </c>
      <c r="P10" s="10">
        <f t="shared" si="1"/>
        <v>553110.27</v>
      </c>
      <c r="Q10" s="10">
        <f t="shared" si="1"/>
        <v>553110.27</v>
      </c>
    </row>
    <row r="11" spans="1:17" x14ac:dyDescent="0.25">
      <c r="A11" t="s">
        <v>14</v>
      </c>
      <c r="D11" s="8"/>
      <c r="E11" s="3">
        <v>2500000</v>
      </c>
      <c r="F11" s="3">
        <f>E11/12</f>
        <v>208333.33333333334</v>
      </c>
      <c r="G11" s="3">
        <v>208333.33</v>
      </c>
      <c r="H11" s="3">
        <v>208333.33</v>
      </c>
      <c r="I11" s="3">
        <v>208333.33</v>
      </c>
      <c r="J11" s="3">
        <v>208333.33</v>
      </c>
      <c r="K11" s="3">
        <v>208333.33</v>
      </c>
      <c r="L11" s="3">
        <v>208333.33</v>
      </c>
      <c r="M11" s="3">
        <v>208333.33</v>
      </c>
      <c r="N11" s="3">
        <v>208333.33</v>
      </c>
      <c r="O11" s="3">
        <v>208333.33</v>
      </c>
      <c r="P11" s="3">
        <v>208333.33</v>
      </c>
      <c r="Q11" s="3">
        <v>208333.33</v>
      </c>
    </row>
    <row r="12" spans="1:17" x14ac:dyDescent="0.25">
      <c r="A12" t="s">
        <v>27</v>
      </c>
      <c r="D12" s="8"/>
      <c r="E12" s="3">
        <v>300000</v>
      </c>
      <c r="F12" s="3">
        <f t="shared" ref="F12:F14" si="2">E12/12</f>
        <v>25000</v>
      </c>
      <c r="G12" s="3">
        <v>25000</v>
      </c>
      <c r="H12" s="3">
        <v>25000</v>
      </c>
      <c r="I12" s="3">
        <v>25000</v>
      </c>
      <c r="J12" s="3">
        <v>25000</v>
      </c>
      <c r="K12" s="3">
        <v>25000</v>
      </c>
      <c r="L12" s="3">
        <v>25000</v>
      </c>
      <c r="M12" s="3">
        <v>25000</v>
      </c>
      <c r="N12" s="3">
        <v>25000</v>
      </c>
      <c r="O12" s="3">
        <v>25000</v>
      </c>
      <c r="P12" s="3">
        <v>25000</v>
      </c>
      <c r="Q12" s="3">
        <v>25000</v>
      </c>
    </row>
    <row r="13" spans="1:17" x14ac:dyDescent="0.25">
      <c r="A13" t="s">
        <v>15</v>
      </c>
      <c r="D13" s="8"/>
      <c r="E13" s="3">
        <v>25000</v>
      </c>
      <c r="F13" s="3">
        <f t="shared" si="2"/>
        <v>2083.3333333333335</v>
      </c>
      <c r="G13" s="3">
        <v>2083.33</v>
      </c>
      <c r="H13" s="3">
        <v>2083.33</v>
      </c>
      <c r="I13" s="3">
        <v>2083.33</v>
      </c>
      <c r="J13" s="3">
        <v>2083.33</v>
      </c>
      <c r="K13" s="3">
        <v>2083.33</v>
      </c>
      <c r="L13" s="3">
        <v>2083.33</v>
      </c>
      <c r="M13" s="3">
        <v>2083.33</v>
      </c>
      <c r="N13" s="3">
        <v>2083.33</v>
      </c>
      <c r="O13" s="3">
        <v>2083.33</v>
      </c>
      <c r="P13" s="3">
        <v>2083.33</v>
      </c>
      <c r="Q13" s="3">
        <v>2083.33</v>
      </c>
    </row>
    <row r="14" spans="1:17" x14ac:dyDescent="0.25">
      <c r="A14" t="s">
        <v>31</v>
      </c>
      <c r="D14" s="8"/>
      <c r="E14" s="3">
        <v>315000</v>
      </c>
      <c r="F14" s="3">
        <f t="shared" si="2"/>
        <v>26250</v>
      </c>
      <c r="G14" s="3">
        <v>26250</v>
      </c>
      <c r="H14" s="3">
        <v>26250</v>
      </c>
      <c r="I14" s="3">
        <v>26250</v>
      </c>
      <c r="J14" s="3">
        <v>26250</v>
      </c>
      <c r="K14" s="3">
        <v>26250</v>
      </c>
      <c r="L14" s="3">
        <v>26250</v>
      </c>
      <c r="M14" s="3">
        <v>26250</v>
      </c>
      <c r="N14" s="3">
        <v>26250</v>
      </c>
      <c r="O14" s="3">
        <v>26250</v>
      </c>
      <c r="P14" s="3">
        <v>26250</v>
      </c>
      <c r="Q14" s="3">
        <v>26250</v>
      </c>
    </row>
    <row r="15" spans="1:17" x14ac:dyDescent="0.25">
      <c r="A15" t="s">
        <v>16</v>
      </c>
      <c r="D15" s="8"/>
      <c r="E15" s="3">
        <f>SUM(F15:Q15)</f>
        <v>67200</v>
      </c>
      <c r="F15" s="3">
        <v>5600</v>
      </c>
      <c r="G15" s="3">
        <v>5600</v>
      </c>
      <c r="H15" s="3">
        <v>5600</v>
      </c>
      <c r="I15" s="3">
        <v>5600</v>
      </c>
      <c r="J15" s="3">
        <v>5600</v>
      </c>
      <c r="K15" s="3">
        <v>5600</v>
      </c>
      <c r="L15" s="3">
        <v>5600</v>
      </c>
      <c r="M15" s="3">
        <v>5600</v>
      </c>
      <c r="N15" s="3">
        <v>5600</v>
      </c>
      <c r="O15" s="3">
        <v>5600</v>
      </c>
      <c r="P15" s="3">
        <v>5600</v>
      </c>
      <c r="Q15" s="3">
        <v>5600</v>
      </c>
    </row>
    <row r="16" spans="1:17" x14ac:dyDescent="0.25">
      <c r="A16" t="s">
        <v>60</v>
      </c>
      <c r="D16" s="8"/>
      <c r="E16" s="3">
        <v>35000</v>
      </c>
      <c r="F16" s="3">
        <f>E16/12</f>
        <v>2916.6666666666665</v>
      </c>
      <c r="G16" s="3">
        <v>2916.67</v>
      </c>
      <c r="H16" s="3">
        <v>2916.67</v>
      </c>
      <c r="I16" s="3">
        <v>2916.67</v>
      </c>
      <c r="J16" s="3">
        <v>2916.67</v>
      </c>
      <c r="K16" s="3">
        <v>2916.67</v>
      </c>
      <c r="L16" s="3">
        <v>2916.67</v>
      </c>
      <c r="M16" s="3">
        <v>2916.67</v>
      </c>
      <c r="N16" s="3">
        <v>2916.67</v>
      </c>
      <c r="O16" s="3">
        <v>2916.67</v>
      </c>
      <c r="P16" s="3">
        <v>2916.67</v>
      </c>
      <c r="Q16" s="3">
        <v>2916.67</v>
      </c>
    </row>
    <row r="17" spans="1:17" x14ac:dyDescent="0.25">
      <c r="A17" t="s">
        <v>17</v>
      </c>
      <c r="D17" s="8"/>
      <c r="E17" s="3">
        <f>SUM(F17:Q17)</f>
        <v>135000</v>
      </c>
      <c r="F17" s="3">
        <v>11250</v>
      </c>
      <c r="G17" s="3">
        <v>11250</v>
      </c>
      <c r="H17" s="3">
        <v>11250</v>
      </c>
      <c r="I17" s="3">
        <v>11250</v>
      </c>
      <c r="J17" s="3">
        <v>11250</v>
      </c>
      <c r="K17" s="3">
        <v>11250</v>
      </c>
      <c r="L17" s="3">
        <v>11250</v>
      </c>
      <c r="M17" s="3">
        <v>11250</v>
      </c>
      <c r="N17" s="3">
        <v>11250</v>
      </c>
      <c r="O17" s="3">
        <v>11250</v>
      </c>
      <c r="P17" s="3">
        <v>11250</v>
      </c>
      <c r="Q17" s="3">
        <v>11250</v>
      </c>
    </row>
    <row r="18" spans="1:17" x14ac:dyDescent="0.25">
      <c r="A18" s="17" t="s">
        <v>18</v>
      </c>
      <c r="D18" s="8"/>
      <c r="E18" s="3">
        <v>356335.2</v>
      </c>
      <c r="F18" s="3">
        <v>21821.25</v>
      </c>
      <c r="G18" s="3">
        <v>21821.25</v>
      </c>
      <c r="H18" s="3">
        <v>21821.25</v>
      </c>
      <c r="I18" s="3">
        <v>21821.25</v>
      </c>
      <c r="J18" s="3">
        <v>21821.25</v>
      </c>
      <c r="K18" s="3">
        <v>21821.25</v>
      </c>
      <c r="L18" s="3">
        <v>21821.25</v>
      </c>
      <c r="M18" s="3">
        <v>21821.25</v>
      </c>
      <c r="N18" s="3">
        <v>21821.25</v>
      </c>
      <c r="O18" s="3">
        <v>21821.25</v>
      </c>
      <c r="P18" s="3">
        <v>21821.25</v>
      </c>
      <c r="Q18" s="3">
        <v>21821.25</v>
      </c>
    </row>
    <row r="19" spans="1:17" x14ac:dyDescent="0.25">
      <c r="A19" t="s">
        <v>19</v>
      </c>
      <c r="D19" s="8"/>
      <c r="E19" s="3">
        <v>65000</v>
      </c>
      <c r="F19" s="3">
        <v>4166.67</v>
      </c>
      <c r="G19" s="3">
        <v>4166.67</v>
      </c>
      <c r="H19" s="3">
        <v>4166.67</v>
      </c>
      <c r="I19" s="3">
        <v>4166.67</v>
      </c>
      <c r="J19" s="3">
        <v>4166.67</v>
      </c>
      <c r="K19" s="3">
        <v>4166.67</v>
      </c>
      <c r="L19" s="3">
        <v>4166.67</v>
      </c>
      <c r="M19" s="3">
        <v>4166.67</v>
      </c>
      <c r="N19" s="3">
        <v>4166.67</v>
      </c>
      <c r="O19" s="3">
        <v>4166.67</v>
      </c>
      <c r="P19" s="3">
        <v>4166.67</v>
      </c>
      <c r="Q19" s="3">
        <v>4166.67</v>
      </c>
    </row>
    <row r="20" spans="1:17" x14ac:dyDescent="0.25">
      <c r="A20" s="17" t="s">
        <v>46</v>
      </c>
      <c r="D20" s="8"/>
      <c r="E20" s="3">
        <v>50000</v>
      </c>
      <c r="F20" s="3">
        <v>8333.33</v>
      </c>
      <c r="G20" s="3">
        <v>8333.33</v>
      </c>
      <c r="H20" s="3">
        <v>8333.33</v>
      </c>
      <c r="I20" s="3">
        <v>8333.33</v>
      </c>
      <c r="J20" s="3">
        <v>8333.33</v>
      </c>
      <c r="K20" s="3">
        <v>8333.33</v>
      </c>
      <c r="L20" s="3">
        <v>8333.33</v>
      </c>
      <c r="M20" s="3">
        <v>8333.33</v>
      </c>
      <c r="N20" s="3">
        <v>8333.33</v>
      </c>
      <c r="O20" s="3">
        <v>8333.33</v>
      </c>
      <c r="P20" s="3">
        <v>8333.33</v>
      </c>
      <c r="Q20" s="3">
        <v>8333.33</v>
      </c>
    </row>
    <row r="21" spans="1:17" x14ac:dyDescent="0.25">
      <c r="A21" t="s">
        <v>28</v>
      </c>
      <c r="C21" t="s">
        <v>32</v>
      </c>
      <c r="D21" s="8"/>
      <c r="E21" s="9">
        <v>300000</v>
      </c>
      <c r="F21" s="9">
        <f>E21/12</f>
        <v>25000</v>
      </c>
      <c r="G21" s="9">
        <v>25000</v>
      </c>
      <c r="H21" s="9">
        <v>25000</v>
      </c>
      <c r="I21" s="9">
        <v>25000</v>
      </c>
      <c r="J21" s="9">
        <v>25000</v>
      </c>
      <c r="K21" s="9">
        <v>25000</v>
      </c>
      <c r="L21" s="9">
        <v>25000</v>
      </c>
      <c r="M21" s="9">
        <v>25000</v>
      </c>
      <c r="N21" s="9">
        <v>25000</v>
      </c>
      <c r="O21" s="9">
        <v>25000</v>
      </c>
      <c r="P21" s="9">
        <v>25000</v>
      </c>
      <c r="Q21" s="9">
        <v>25000</v>
      </c>
    </row>
    <row r="22" spans="1:17" x14ac:dyDescent="0.25">
      <c r="A22" t="s">
        <v>29</v>
      </c>
      <c r="C22" t="s">
        <v>33</v>
      </c>
      <c r="D22" s="8"/>
      <c r="E22" s="9">
        <f>46000+32701+142250</f>
        <v>220951</v>
      </c>
      <c r="F22" s="3">
        <f>E22/12</f>
        <v>18412.583333333332</v>
      </c>
      <c r="G22" s="9">
        <v>18412.580000000002</v>
      </c>
      <c r="H22" s="9">
        <v>18412.580000000002</v>
      </c>
      <c r="I22" s="9">
        <v>18412.580000000002</v>
      </c>
      <c r="J22" s="9">
        <v>18412.580000000002</v>
      </c>
      <c r="K22" s="9">
        <v>18412.580000000002</v>
      </c>
      <c r="L22" s="9">
        <v>18412.580000000002</v>
      </c>
      <c r="M22" s="9">
        <v>18412.580000000002</v>
      </c>
      <c r="N22" s="9">
        <v>18412.580000000002</v>
      </c>
      <c r="O22" s="9">
        <v>18412.580000000002</v>
      </c>
      <c r="P22" s="9">
        <v>18412.580000000002</v>
      </c>
      <c r="Q22" s="9">
        <v>18412.580000000002</v>
      </c>
    </row>
    <row r="23" spans="1:17" x14ac:dyDescent="0.25">
      <c r="A23" t="s">
        <v>21</v>
      </c>
      <c r="D23" s="8"/>
      <c r="E23" s="3">
        <v>250000</v>
      </c>
      <c r="F23" s="3">
        <f>E23/12</f>
        <v>20833.333333333332</v>
      </c>
      <c r="G23" s="3">
        <v>20833.330000000002</v>
      </c>
      <c r="H23" s="3">
        <v>20833.330000000002</v>
      </c>
      <c r="I23" s="3">
        <v>20833.330000000002</v>
      </c>
      <c r="J23" s="3">
        <v>20833.330000000002</v>
      </c>
      <c r="K23" s="3">
        <v>20833.330000000002</v>
      </c>
      <c r="L23" s="3">
        <v>20833.330000000002</v>
      </c>
      <c r="M23" s="3">
        <v>20833.330000000002</v>
      </c>
      <c r="N23" s="3">
        <v>20833.330000000002</v>
      </c>
      <c r="O23" s="3">
        <v>20833.330000000002</v>
      </c>
      <c r="P23" s="3">
        <v>20833.330000000002</v>
      </c>
      <c r="Q23" s="3">
        <v>20833.330000000002</v>
      </c>
    </row>
    <row r="24" spans="1:17" x14ac:dyDescent="0.25">
      <c r="A24" t="s">
        <v>22</v>
      </c>
      <c r="D24" s="8"/>
      <c r="E24" s="3">
        <v>150000</v>
      </c>
      <c r="F24" s="3">
        <f>E24/12</f>
        <v>12500</v>
      </c>
      <c r="G24" s="3">
        <v>12500</v>
      </c>
      <c r="H24" s="3">
        <v>12500</v>
      </c>
      <c r="I24" s="3">
        <v>12500</v>
      </c>
      <c r="J24" s="3">
        <v>12500</v>
      </c>
      <c r="K24" s="3">
        <v>12500</v>
      </c>
      <c r="L24" s="3">
        <v>12500</v>
      </c>
      <c r="M24" s="3">
        <v>12500</v>
      </c>
      <c r="N24" s="3">
        <v>12500</v>
      </c>
      <c r="O24" s="3">
        <v>12500</v>
      </c>
      <c r="P24" s="3">
        <v>12500</v>
      </c>
      <c r="Q24" s="3">
        <v>12500</v>
      </c>
    </row>
    <row r="25" spans="1:17" x14ac:dyDescent="0.25">
      <c r="A25" t="s">
        <v>23</v>
      </c>
      <c r="D25" s="8"/>
      <c r="E25" s="3">
        <v>75000</v>
      </c>
      <c r="F25" s="3">
        <f>E25/12</f>
        <v>6250</v>
      </c>
      <c r="G25" s="3">
        <v>6250</v>
      </c>
      <c r="H25" s="3">
        <v>6250</v>
      </c>
      <c r="I25" s="3">
        <v>6250</v>
      </c>
      <c r="J25" s="3">
        <v>6250</v>
      </c>
      <c r="K25" s="3">
        <v>6250</v>
      </c>
      <c r="L25" s="3">
        <v>6250</v>
      </c>
      <c r="M25" s="3">
        <v>6250</v>
      </c>
      <c r="N25" s="3">
        <v>6250</v>
      </c>
      <c r="O25" s="3">
        <v>6250</v>
      </c>
      <c r="P25" s="3">
        <v>6250</v>
      </c>
      <c r="Q25" s="3">
        <v>6250</v>
      </c>
    </row>
    <row r="26" spans="1:17" x14ac:dyDescent="0.25">
      <c r="A26" t="s">
        <v>24</v>
      </c>
      <c r="D26" s="8"/>
      <c r="E26" s="3">
        <v>433196.5</v>
      </c>
      <c r="F26" s="3">
        <v>50000</v>
      </c>
      <c r="G26" s="3">
        <v>50000</v>
      </c>
      <c r="H26" s="3">
        <v>50000</v>
      </c>
      <c r="I26" s="3">
        <v>50000</v>
      </c>
      <c r="J26" s="3">
        <v>50000</v>
      </c>
      <c r="K26" s="3">
        <v>50000</v>
      </c>
      <c r="L26" s="3">
        <v>50000</v>
      </c>
      <c r="M26" s="3">
        <v>50000</v>
      </c>
      <c r="N26" s="3">
        <v>50000</v>
      </c>
      <c r="O26" s="3">
        <v>50000</v>
      </c>
      <c r="P26" s="3">
        <v>50000</v>
      </c>
      <c r="Q26" s="3">
        <v>50000</v>
      </c>
    </row>
    <row r="27" spans="1:17" x14ac:dyDescent="0.25">
      <c r="A27" t="s">
        <v>25</v>
      </c>
      <c r="D27" s="8"/>
      <c r="E27" s="3">
        <v>300000</v>
      </c>
      <c r="F27" s="3">
        <f t="shared" ref="F27:F32" si="3">E27/12</f>
        <v>25000</v>
      </c>
      <c r="G27" s="3">
        <v>25000</v>
      </c>
      <c r="H27" s="3">
        <v>25000</v>
      </c>
      <c r="I27" s="3">
        <v>25000</v>
      </c>
      <c r="J27" s="3">
        <v>25000</v>
      </c>
      <c r="K27" s="3">
        <v>25000</v>
      </c>
      <c r="L27" s="3">
        <v>25000</v>
      </c>
      <c r="M27" s="3">
        <v>25000</v>
      </c>
      <c r="N27" s="3">
        <v>25000</v>
      </c>
      <c r="O27" s="3">
        <v>25000</v>
      </c>
      <c r="P27" s="3">
        <v>25000</v>
      </c>
      <c r="Q27" s="3">
        <v>25000</v>
      </c>
    </row>
    <row r="28" spans="1:17" x14ac:dyDescent="0.25">
      <c r="A28" t="s">
        <v>26</v>
      </c>
      <c r="D28" s="8"/>
      <c r="E28" s="3">
        <v>125000</v>
      </c>
      <c r="F28" s="3">
        <f t="shared" si="3"/>
        <v>10416.666666666666</v>
      </c>
      <c r="G28" s="3">
        <v>10416.67</v>
      </c>
      <c r="H28" s="3">
        <v>10416.67</v>
      </c>
      <c r="I28" s="3">
        <v>10416.67</v>
      </c>
      <c r="J28" s="3">
        <v>10416.67</v>
      </c>
      <c r="K28" s="3">
        <v>10416.67</v>
      </c>
      <c r="L28" s="3">
        <v>10416.67</v>
      </c>
      <c r="M28" s="3">
        <v>10416.67</v>
      </c>
      <c r="N28" s="3">
        <v>10416.67</v>
      </c>
      <c r="O28" s="3">
        <v>10416.67</v>
      </c>
      <c r="P28" s="3">
        <v>10416.67</v>
      </c>
      <c r="Q28" s="3">
        <v>10416.67</v>
      </c>
    </row>
    <row r="29" spans="1:17" x14ac:dyDescent="0.25">
      <c r="A29" s="17" t="s">
        <v>43</v>
      </c>
      <c r="D29" s="8"/>
      <c r="E29" s="3">
        <v>31110</v>
      </c>
      <c r="F29" s="3">
        <f t="shared" si="3"/>
        <v>2592.5</v>
      </c>
      <c r="G29" s="3">
        <v>2592.5</v>
      </c>
      <c r="H29" s="3">
        <v>2592.5</v>
      </c>
      <c r="I29" s="3">
        <v>2592.5</v>
      </c>
      <c r="J29" s="3">
        <v>2592.5</v>
      </c>
      <c r="K29" s="3">
        <v>2592.5</v>
      </c>
      <c r="L29" s="3">
        <v>2592.5</v>
      </c>
      <c r="M29" s="3">
        <v>2592.5</v>
      </c>
      <c r="N29" s="3">
        <v>2592.5</v>
      </c>
      <c r="O29" s="3">
        <v>2592.5</v>
      </c>
      <c r="P29" s="3">
        <v>2592.5</v>
      </c>
      <c r="Q29" s="3">
        <v>2592.5</v>
      </c>
    </row>
    <row r="30" spans="1:17" x14ac:dyDescent="0.25">
      <c r="A30" s="17" t="s">
        <v>20</v>
      </c>
      <c r="D30" s="8"/>
      <c r="E30" s="3">
        <v>150000</v>
      </c>
      <c r="F30" s="3">
        <f t="shared" si="3"/>
        <v>12500</v>
      </c>
      <c r="G30" s="3">
        <v>12500</v>
      </c>
      <c r="H30" s="3">
        <v>12500</v>
      </c>
      <c r="I30" s="3">
        <v>12500</v>
      </c>
      <c r="J30" s="3">
        <v>12500</v>
      </c>
      <c r="K30" s="3">
        <v>12500</v>
      </c>
      <c r="L30" s="3">
        <v>12500</v>
      </c>
      <c r="M30" s="3">
        <v>12500</v>
      </c>
      <c r="N30" s="3">
        <v>12500</v>
      </c>
      <c r="O30" s="3">
        <v>12500</v>
      </c>
      <c r="P30" s="3">
        <v>12500</v>
      </c>
      <c r="Q30" s="3">
        <v>12500</v>
      </c>
    </row>
    <row r="31" spans="1:17" x14ac:dyDescent="0.25">
      <c r="A31" s="17" t="s">
        <v>48</v>
      </c>
      <c r="D31" s="8"/>
      <c r="E31" s="3">
        <v>296207.3</v>
      </c>
      <c r="F31" s="3">
        <f t="shared" si="3"/>
        <v>24683.941666666666</v>
      </c>
      <c r="G31" s="3">
        <v>24683.94</v>
      </c>
      <c r="H31" s="3">
        <v>24683.94</v>
      </c>
      <c r="I31" s="3">
        <v>24683.94</v>
      </c>
      <c r="J31" s="3">
        <v>24683.94</v>
      </c>
      <c r="K31" s="3">
        <v>24683.94</v>
      </c>
      <c r="L31" s="3">
        <v>24683.94</v>
      </c>
      <c r="M31" s="3">
        <v>24683.94</v>
      </c>
      <c r="N31" s="3">
        <v>24683.94</v>
      </c>
      <c r="O31" s="3">
        <v>24683.94</v>
      </c>
      <c r="P31" s="3">
        <v>24683.94</v>
      </c>
      <c r="Q31" s="3">
        <v>24683.94</v>
      </c>
    </row>
    <row r="32" spans="1:17" x14ac:dyDescent="0.25">
      <c r="A32" s="17" t="s">
        <v>45</v>
      </c>
      <c r="D32" s="8"/>
      <c r="E32" s="3">
        <v>350000</v>
      </c>
      <c r="F32" s="3">
        <f t="shared" si="3"/>
        <v>29166.666666666668</v>
      </c>
      <c r="G32" s="3">
        <v>29166.67</v>
      </c>
      <c r="H32" s="3">
        <v>29166.67</v>
      </c>
      <c r="I32" s="3">
        <v>29166.67</v>
      </c>
      <c r="J32" s="3">
        <v>29166.67</v>
      </c>
      <c r="K32" s="3">
        <v>29166.67</v>
      </c>
      <c r="L32" s="3">
        <v>29166.67</v>
      </c>
      <c r="M32" s="3">
        <v>29166.67</v>
      </c>
      <c r="N32" s="3">
        <v>29166.67</v>
      </c>
      <c r="O32" s="3">
        <v>29166.67</v>
      </c>
      <c r="P32" s="3">
        <v>29166.67</v>
      </c>
      <c r="Q32" s="3">
        <v>29166.67</v>
      </c>
    </row>
    <row r="34" spans="1:17" s="1" customFormat="1" x14ac:dyDescent="0.25">
      <c r="A34" s="1" t="s">
        <v>39</v>
      </c>
      <c r="E34" s="11">
        <f>SUM(E35:E37)</f>
        <v>870000</v>
      </c>
      <c r="F34" s="11">
        <f t="shared" ref="F34:Q34" si="4">SUM(F35:F37)</f>
        <v>72500</v>
      </c>
      <c r="G34" s="11">
        <f t="shared" si="4"/>
        <v>72500</v>
      </c>
      <c r="H34" s="11">
        <f t="shared" si="4"/>
        <v>72500</v>
      </c>
      <c r="I34" s="11">
        <f t="shared" si="4"/>
        <v>72500</v>
      </c>
      <c r="J34" s="11">
        <f t="shared" si="4"/>
        <v>72500</v>
      </c>
      <c r="K34" s="11">
        <f t="shared" si="4"/>
        <v>72500</v>
      </c>
      <c r="L34" s="11">
        <f t="shared" si="4"/>
        <v>72500</v>
      </c>
      <c r="M34" s="11">
        <f t="shared" si="4"/>
        <v>72500</v>
      </c>
      <c r="N34" s="11">
        <f t="shared" si="4"/>
        <v>72500</v>
      </c>
      <c r="O34" s="11">
        <f t="shared" si="4"/>
        <v>72500</v>
      </c>
      <c r="P34" s="11">
        <f t="shared" si="4"/>
        <v>72500</v>
      </c>
      <c r="Q34" s="11">
        <f t="shared" si="4"/>
        <v>72500</v>
      </c>
    </row>
    <row r="35" spans="1:17" x14ac:dyDescent="0.25">
      <c r="A35" t="s">
        <v>37</v>
      </c>
      <c r="E35" s="3">
        <v>300000</v>
      </c>
      <c r="F35" s="3">
        <f>E35/12</f>
        <v>25000</v>
      </c>
      <c r="G35" s="3">
        <v>25000</v>
      </c>
      <c r="H35" s="3">
        <v>25000</v>
      </c>
      <c r="I35" s="3">
        <v>25000</v>
      </c>
      <c r="J35" s="3">
        <v>25000</v>
      </c>
      <c r="K35" s="3">
        <v>25000</v>
      </c>
      <c r="L35" s="3">
        <v>25000</v>
      </c>
      <c r="M35" s="3">
        <v>25000</v>
      </c>
      <c r="N35" s="3">
        <v>25000</v>
      </c>
      <c r="O35" s="3">
        <v>25000</v>
      </c>
      <c r="P35" s="3">
        <v>25000</v>
      </c>
      <c r="Q35" s="3">
        <v>25000</v>
      </c>
    </row>
    <row r="36" spans="1:17" x14ac:dyDescent="0.25">
      <c r="A36" t="s">
        <v>38</v>
      </c>
      <c r="E36" s="3">
        <v>70000</v>
      </c>
      <c r="F36" s="3">
        <f>E36/12</f>
        <v>5833.333333333333</v>
      </c>
      <c r="G36" s="3">
        <v>5833.33</v>
      </c>
      <c r="H36" s="3">
        <v>5833.33</v>
      </c>
      <c r="I36" s="3">
        <v>5833.33</v>
      </c>
      <c r="J36" s="3">
        <v>5833.33</v>
      </c>
      <c r="K36" s="3">
        <v>5833.33</v>
      </c>
      <c r="L36" s="3">
        <v>5833.33</v>
      </c>
      <c r="M36" s="3">
        <v>5833.33</v>
      </c>
      <c r="N36" s="3">
        <v>5833.33</v>
      </c>
      <c r="O36" s="3">
        <v>5833.33</v>
      </c>
      <c r="P36" s="3">
        <v>5833.33</v>
      </c>
      <c r="Q36" s="3">
        <v>5833.33</v>
      </c>
    </row>
    <row r="37" spans="1:17" x14ac:dyDescent="0.25">
      <c r="A37" t="s">
        <v>40</v>
      </c>
      <c r="E37" s="3">
        <v>500000</v>
      </c>
      <c r="F37" s="3">
        <f>E37/12</f>
        <v>41666.666666666664</v>
      </c>
      <c r="G37" s="3">
        <v>41666.67</v>
      </c>
      <c r="H37" s="3">
        <v>41666.67</v>
      </c>
      <c r="I37" s="3">
        <v>41666.67</v>
      </c>
      <c r="J37" s="3">
        <v>41666.67</v>
      </c>
      <c r="K37" s="3">
        <v>41666.67</v>
      </c>
      <c r="L37" s="3">
        <v>41666.67</v>
      </c>
      <c r="M37" s="3">
        <v>41666.67</v>
      </c>
      <c r="N37" s="3">
        <v>41666.67</v>
      </c>
      <c r="O37" s="3">
        <v>41666.67</v>
      </c>
      <c r="P37" s="3">
        <v>41666.67</v>
      </c>
      <c r="Q37" s="3">
        <v>41666.67</v>
      </c>
    </row>
    <row r="39" spans="1:17" ht="15.75" thickBot="1" x14ac:dyDescent="0.3">
      <c r="A39" s="1" t="s">
        <v>34</v>
      </c>
      <c r="C39" t="s">
        <v>49</v>
      </c>
      <c r="E39" s="15">
        <f>E4-E8</f>
        <v>60000</v>
      </c>
      <c r="F39" s="15">
        <f>E39/12</f>
        <v>5000</v>
      </c>
      <c r="G39" s="15">
        <v>5000</v>
      </c>
      <c r="H39" s="15">
        <v>5000</v>
      </c>
      <c r="I39" s="15">
        <v>5000</v>
      </c>
      <c r="J39" s="15">
        <v>5000</v>
      </c>
      <c r="K39" s="15">
        <v>5000</v>
      </c>
      <c r="L39" s="15">
        <v>5000</v>
      </c>
      <c r="M39" s="15">
        <v>5000</v>
      </c>
      <c r="N39" s="15">
        <v>5000</v>
      </c>
      <c r="O39" s="15">
        <v>5000</v>
      </c>
      <c r="P39" s="15">
        <v>5000</v>
      </c>
      <c r="Q39" s="15">
        <v>5000</v>
      </c>
    </row>
    <row r="40" spans="1:17" ht="15.75" thickTop="1" x14ac:dyDescent="0.25"/>
    <row r="41" spans="1:17" x14ac:dyDescent="0.25">
      <c r="A41" t="s">
        <v>59</v>
      </c>
      <c r="B41" s="28">
        <f>101195*12</f>
        <v>1214340</v>
      </c>
    </row>
    <row r="42" spans="1:17" x14ac:dyDescent="0.25">
      <c r="A42" t="s">
        <v>52</v>
      </c>
      <c r="B42" s="28">
        <v>100000</v>
      </c>
      <c r="C42">
        <v>1</v>
      </c>
    </row>
    <row r="43" spans="1:17" x14ac:dyDescent="0.25">
      <c r="A43" t="s">
        <v>58</v>
      </c>
      <c r="B43" s="28">
        <v>120000</v>
      </c>
      <c r="C43">
        <v>1</v>
      </c>
      <c r="D43" t="s">
        <v>56</v>
      </c>
    </row>
    <row r="44" spans="1:17" x14ac:dyDescent="0.25">
      <c r="A44" t="s">
        <v>58</v>
      </c>
      <c r="B44" s="28">
        <v>120000</v>
      </c>
      <c r="C44">
        <v>1</v>
      </c>
      <c r="D44" t="s">
        <v>56</v>
      </c>
    </row>
    <row r="45" spans="1:17" x14ac:dyDescent="0.25">
      <c r="A45" t="s">
        <v>58</v>
      </c>
      <c r="B45" s="28">
        <v>120000</v>
      </c>
      <c r="C45">
        <v>1</v>
      </c>
      <c r="D45" t="s">
        <v>56</v>
      </c>
    </row>
    <row r="46" spans="1:17" x14ac:dyDescent="0.25">
      <c r="A46" t="s">
        <v>58</v>
      </c>
      <c r="B46" s="28">
        <v>120000</v>
      </c>
      <c r="C46">
        <v>1</v>
      </c>
      <c r="D46" t="s">
        <v>57</v>
      </c>
    </row>
    <row r="47" spans="1:17" x14ac:dyDescent="0.25">
      <c r="A47" t="s">
        <v>53</v>
      </c>
      <c r="B47" s="28">
        <v>105000</v>
      </c>
      <c r="C47">
        <v>1</v>
      </c>
    </row>
    <row r="48" spans="1:17" x14ac:dyDescent="0.25">
      <c r="A48" t="s">
        <v>54</v>
      </c>
      <c r="B48" s="28">
        <v>250000</v>
      </c>
      <c r="C48">
        <v>1</v>
      </c>
      <c r="D48" t="s">
        <v>55</v>
      </c>
    </row>
    <row r="49" spans="2:2" ht="15.75" thickBot="1" x14ac:dyDescent="0.3">
      <c r="B49" s="29">
        <f>SUM(B41:B48)</f>
        <v>2149340</v>
      </c>
    </row>
    <row r="50" spans="2:2" ht="15.75" thickTop="1" x14ac:dyDescent="0.25"/>
  </sheetData>
  <mergeCells count="6">
    <mergeCell ref="L2:Q2"/>
    <mergeCell ref="F2:K2"/>
    <mergeCell ref="F6:H6"/>
    <mergeCell ref="I6:K6"/>
    <mergeCell ref="L6:N6"/>
    <mergeCell ref="O6:Q6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0DF7CEFED47C4081EBACCFBCE62303" ma:contentTypeVersion="1" ma:contentTypeDescription="Create a new document." ma:contentTypeScope="" ma:versionID="d248963deac00380932ed576ff414a4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03C49D8-F13F-43B1-BBD4-2CD8F2EC6635}"/>
</file>

<file path=customXml/itemProps2.xml><?xml version="1.0" encoding="utf-8"?>
<ds:datastoreItem xmlns:ds="http://schemas.openxmlformats.org/officeDocument/2006/customXml" ds:itemID="{F04A0C89-D83E-4B97-B36A-77708F015280}"/>
</file>

<file path=customXml/itemProps3.xml><?xml version="1.0" encoding="utf-8"?>
<ds:datastoreItem xmlns:ds="http://schemas.openxmlformats.org/officeDocument/2006/customXml" ds:itemID="{174E7EEF-B9D0-4D1C-B911-5E597D7066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UEDA ANNUAL BUDGET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Sphamandla Dlamini</dc:creator>
  <cp:lastModifiedBy>Sphamandla Dlamini</cp:lastModifiedBy>
  <cp:lastPrinted>2018-11-08T10:15:56Z</cp:lastPrinted>
  <dcterms:created xsi:type="dcterms:W3CDTF">2018-11-08T08:48:02Z</dcterms:created>
  <dcterms:modified xsi:type="dcterms:W3CDTF">2020-05-18T22:27:17Z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0x010100050DF7CEFED47C4081EBACCFBCE62303</vt:lpwstr>
  </property>
</Properties>
</file>